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BDDE21F8-2CE5-4054-890C-255607954507}" xr6:coauthVersionLast="47" xr6:coauthVersionMax="47" xr10:uidLastSave="{00000000-0000-0000-0000-000000000000}"/>
  <bookViews>
    <workbookView xWindow="20370" yWindow="-120" windowWidth="19440" windowHeight="10440" xr2:uid="{00000000-000D-0000-FFFF-FFFF00000000}"/>
  </bookViews>
  <sheets>
    <sheet name="Blank_A4" sheetId="1" r:id="rId1"/>
  </sheets>
  <definedNames>
    <definedName name="_xlnm._FilterDatabase" localSheetId="0" hidden="1">Blank_A4!$A$16:$L$16</definedName>
    <definedName name="JR_PAGE_ANCHOR_0_1">Blank_A4!$A$1</definedName>
    <definedName name="_xlnm.Print_Area" localSheetId="0">Blank_A4!$A$1:$I$50</definedName>
    <definedName name="_xlnm.Print_Titles" localSheetId="0">Blank_A4!$1:$16</definedName>
  </definedNames>
  <calcPr calcId="181029"/>
</workbook>
</file>

<file path=xl/calcChain.xml><?xml version="1.0" encoding="utf-8"?>
<calcChain xmlns="http://schemas.openxmlformats.org/spreadsheetml/2006/main">
  <c r="L27" i="1" l="1"/>
  <c r="K27" i="1"/>
  <c r="J27" i="1"/>
  <c r="L26" i="1"/>
  <c r="K26" i="1"/>
  <c r="J26" i="1"/>
  <c r="L28" i="1"/>
  <c r="K28" i="1"/>
  <c r="J28" i="1"/>
  <c r="L48" i="1"/>
  <c r="K48" i="1"/>
  <c r="J48" i="1"/>
  <c r="L47" i="1"/>
  <c r="K47" i="1"/>
  <c r="J47" i="1"/>
  <c r="L39" i="1"/>
  <c r="K39" i="1"/>
  <c r="J39" i="1"/>
  <c r="L40" i="1"/>
  <c r="K40" i="1"/>
  <c r="J40" i="1"/>
  <c r="L25" i="1"/>
  <c r="K25" i="1"/>
  <c r="J25" i="1"/>
  <c r="L35" i="1"/>
  <c r="K35" i="1"/>
  <c r="J35" i="1"/>
  <c r="L34" i="1"/>
  <c r="K34" i="1"/>
  <c r="J34" i="1"/>
  <c r="L33" i="1"/>
  <c r="K33" i="1"/>
  <c r="J33" i="1"/>
  <c r="L22" i="1"/>
  <c r="K22" i="1"/>
  <c r="J22" i="1"/>
  <c r="K30" i="1"/>
  <c r="L30" i="1"/>
  <c r="J30" i="1"/>
  <c r="L29" i="1"/>
  <c r="K29" i="1"/>
  <c r="J29" i="1"/>
  <c r="L23" i="1"/>
  <c r="K23" i="1"/>
  <c r="J23" i="1"/>
  <c r="L24" i="1"/>
  <c r="K24" i="1"/>
  <c r="J24" i="1"/>
  <c r="L21" i="1"/>
  <c r="K21" i="1"/>
  <c r="J21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20" i="1"/>
  <c r="L31" i="1"/>
  <c r="L32" i="1"/>
  <c r="L36" i="1"/>
  <c r="L37" i="1"/>
  <c r="L38" i="1"/>
  <c r="L41" i="1"/>
  <c r="L18" i="1"/>
  <c r="L19" i="1"/>
  <c r="K19" i="1"/>
  <c r="K20" i="1"/>
  <c r="K31" i="1"/>
  <c r="K32" i="1"/>
  <c r="K36" i="1"/>
  <c r="K37" i="1"/>
  <c r="K38" i="1"/>
  <c r="K41" i="1"/>
  <c r="K18" i="1"/>
  <c r="J19" i="1"/>
  <c r="J20" i="1"/>
  <c r="J31" i="1"/>
  <c r="J32" i="1"/>
  <c r="J36" i="1"/>
  <c r="J37" i="1"/>
  <c r="J38" i="1"/>
  <c r="J41" i="1"/>
  <c r="J18" i="1"/>
  <c r="C50" i="1" l="1"/>
  <c r="K50" i="1"/>
  <c r="G50" i="1" s="1"/>
  <c r="L50" i="1"/>
  <c r="H50" i="1" s="1"/>
</calcChain>
</file>

<file path=xl/sharedStrings.xml><?xml version="1.0" encoding="utf-8"?>
<sst xmlns="http://schemas.openxmlformats.org/spreadsheetml/2006/main" count="138" uniqueCount="88">
  <si>
    <t>สรุปรายงานสถานการณ์ภัยพิบัติบนทางหลวง
ศูนย์บริหารงานอุบัติภัย สำนักบริหารบำรุงทาง กรมทางหลวง
สายด่วน 1586 (โทรฟรี 24 ชม.)</t>
  </si>
  <si>
    <t>พื้นที่จังหวัด
น้ำท่วม/ดินสไลด์</t>
  </si>
  <si>
    <t>ลำดับ
สายทาง</t>
  </si>
  <si>
    <t>ทางหลวง</t>
  </si>
  <si>
    <t>อำเภอ</t>
  </si>
  <si>
    <t>ชื่อสายทาง/เส้นทางเลี่ยง</t>
  </si>
  <si>
    <t>สภาพการจราจร</t>
  </si>
  <si>
    <t>ผ่านได้</t>
  </si>
  <si>
    <t>ผ่านไม่ได้</t>
  </si>
  <si>
    <t>√</t>
  </si>
  <si>
    <t>-</t>
  </si>
  <si>
    <t>จังหวัด</t>
  </si>
  <si>
    <t>แห่ง</t>
  </si>
  <si>
    <t>สาย</t>
  </si>
  <si>
    <t>ภาคเหนือ</t>
  </si>
  <si>
    <t>หน่วยงาน
(เบอร์โทรศัพท์)</t>
  </si>
  <si>
    <t>แม่จัน</t>
  </si>
  <si>
    <t>ขท.เชียงรายที่ 2
087-658-3002</t>
  </si>
  <si>
    <t>ท่าข้าวเปลือก - แก่นใต้
ช่วง กม.ที่ 18+266 - 18+466 ตอม่อสะพานทรุดตัว 
ศูนย์ฯ สะพาน พิจิตร รื้อถอนสะพานเหล็กชั่วคราว ปิดการจราจร 
เพื่อความปลอดภัยประเมินเสถียรภาพของสะพาน ให้ใช้ทางเลี่ยง ทช.1063 แทน  
เจ้าหน้าที่อำนวยความปลอดภัยด้านการจราจร
พิกัด 20.127381, 100.030879</t>
  </si>
  <si>
    <t>ภาคกลาง</t>
  </si>
  <si>
    <t>ขท.สุโขทัย
0918387046</t>
  </si>
  <si>
    <t>ศรีสำโรง</t>
  </si>
  <si>
    <t>เตว็ดใน - วังไม้ขอน  
ช่วง กม.ที่ 12+990 - 13+040 การจราจรผ่านไม่ได้ ถนนขาดจากกระแสน้ำ 
ทางเลี่ยง: ใช้ทางเลี่ยงบริเวณ ทล.1195 กม.9+350 (แยกเกาะวงษ์เกียรติ์) 
และบริเวณ ทล.1195 กม.14+700 (แยกวังทอง) เจ้าหน้าที่อำนวยความปลอดภัยด้านการจราจร
พิกัด 17.1287117,99.8189879</t>
  </si>
  <si>
    <t>เมืองพะเยา</t>
  </si>
  <si>
    <t>ขท.พะเยา
0891916138</t>
  </si>
  <si>
    <t>แม่กา-แยกประตูชัย
ช่วง กม.ที่ 815+800 - 815+900 คันทางทรุดตัว 
ทางเลี่ยง: เบี่ยงจราจรใช้ด้านขวาทางชั่วคราว ติดตั้งอุปกรณ์อำนวยความปลอดภัย  
เจ้าหน้าที่อำนวยความปลอดภัยด้านการจราจร
พิกัด 18.983602, 99.906542</t>
  </si>
  <si>
    <t>ขท.เชียงรายที่ 1
0815956642</t>
  </si>
  <si>
    <t>ทางเลี่ยงเมืองเชียงราย
ช่วง กม.ที่ 17+800 - 18+412 ระดับน้ำ 15 ซม.
เจ้าหน้าที่อำนวยความปลอดภัยด้านการจราจร
พิกัด 19.959762, 99.846124</t>
  </si>
  <si>
    <t>ภาคตะวันออกเฉียงเหนือ</t>
  </si>
  <si>
    <t>ภูผาม่าน</t>
  </si>
  <si>
    <t>1. จ.เชียงราย</t>
  </si>
  <si>
    <r>
      <t xml:space="preserve">1. จ.เชียงราย (2 สายทาง 2 แห่ง) ทล.131, </t>
    </r>
    <r>
      <rPr>
        <sz val="18"/>
        <color rgb="FFFF0000"/>
        <rFont val="TH Sarabun New"/>
        <family val="2"/>
      </rPr>
      <t>ทล.1098</t>
    </r>
  </si>
  <si>
    <t>ปักธงชัย</t>
  </si>
  <si>
    <t>ซับประดู่ - สี่แยกปักธงชัย
ช่วง กม.ที่ 37+000 - 37+200 ระดับน้ำ 20 ซม.
เจ้าหน้าที่อำนวยความปลอดภัยด้านการจราจร
พิกัด 14.761933, 102.022243</t>
  </si>
  <si>
    <t>ขท.นครราชสีมาที่ 3 
094-359-2659</t>
  </si>
  <si>
    <t>โชคชัย</t>
  </si>
  <si>
    <t>หัวทะเล - โชคชัย
ช่วง กม.ที่ 17+650 - 18+650 ระดับน้ำ 20 ซม.
เจ้าหน้าที่อำนวยความปลอดภัยด้านการจราจร
พิกัด 14.865067, 102.184728</t>
  </si>
  <si>
    <t>ขท.นครราชสีมาที่ 3 
089-844-8136</t>
  </si>
  <si>
    <t>แม่แตง</t>
  </si>
  <si>
    <t>หนองโค้ง - กิ่วคอหมา
ช่วง กม.ที่ 10+700 - 10+800 ระดับน้ำ 15 - 20 ซม.
เจ้าหน้าที่อำนวยความปลอดภัยด้านการจราจร
พิกัด 19.096380, 98.847498</t>
  </si>
  <si>
    <t>หนองโค้ง - กิ่วคอหมา
ช่วง กม.ที่ 13+100 - 13+200 ระดับน้ำ 30 ซม.
เจ้าหน้าที่อำนวยความปลอดภัยด้านการจราจร
พิกัด 19.105814, 98.836250</t>
  </si>
  <si>
    <t>2. จ.เชียงใหม่</t>
  </si>
  <si>
    <t>3. จ.ลำปาง</t>
  </si>
  <si>
    <t>แม่พริก</t>
  </si>
  <si>
    <t>ขท.ลำปางที่ 1
086-670-5403</t>
  </si>
  <si>
    <t>ขท.ขอนแก่นที่ 2 
(ชุมแพ)
0867150267</t>
  </si>
  <si>
    <t>สันป่าตอง</t>
  </si>
  <si>
    <t>ขท.ลำพูน
0629966151</t>
  </si>
  <si>
    <t>ลี้</t>
  </si>
  <si>
    <t>ห้วยหญ้าไซ - ลี้
ช่วง กม.ที่ 138+600 - 139+000 ระดับน้ำ 20 ซม.
เจ้าหน้าที่อำนวยความปลอดภัยด้านการจราจร
พิกัด 17.764553, 98.970164</t>
  </si>
  <si>
    <t>หนองเขียด - ภูผาม่าน
ช่วง กม.ที่ 7+750 - 8+000 ระดับน้ำ 10-15 ซม.
เจ้าหน้าที่อำนวยความปลอดภัยด้านการจราจร
พิกัด 16.633627, 101.917973</t>
  </si>
  <si>
    <t>ขี้เหล็กหลวง - แม่ทะลาย
ช่วง กม.ที่ 40+200 - 41+000 ระดับน้ำ 40 ซม.
เจ้าหน้าที่อำนวยความปลอดภัยด้านการจราจร
พิกัด 19.124898, 98.947523</t>
  </si>
  <si>
    <t>ขท.สมุทรสาคร
0863582162</t>
  </si>
  <si>
    <t>เมืองสมุทรสาคร</t>
  </si>
  <si>
    <t>4. จ.พะเยา</t>
  </si>
  <si>
    <t>5. จ.ลำพูน</t>
  </si>
  <si>
    <t>6. จ.สุโขทัย</t>
  </si>
  <si>
    <t>7. จ.สมุทรสาคร</t>
  </si>
  <si>
    <t>8. จ.ขอนแก่น</t>
  </si>
  <si>
    <t>9. จ.นครราชสีมา</t>
  </si>
  <si>
    <t>4. จ.พะเยา (1 สายทาง 1 แห่ง)  ทล.1</t>
  </si>
  <si>
    <r>
      <t>5. จ.ลำพูน (2 สายทาง 2 แห่ง) ทล.106</t>
    </r>
    <r>
      <rPr>
        <sz val="18"/>
        <color rgb="FFFF0000"/>
        <rFont val="TH Sarabun New"/>
        <family val="2"/>
      </rPr>
      <t>, ทล.1274</t>
    </r>
  </si>
  <si>
    <r>
      <t xml:space="preserve">6. จ.สุโขทัย (1 สายทาง 1 แห่ง) </t>
    </r>
    <r>
      <rPr>
        <sz val="18"/>
        <color rgb="FFFF0000"/>
        <rFont val="TH Sarabun New"/>
        <family val="2"/>
      </rPr>
      <t>ทล.1195</t>
    </r>
  </si>
  <si>
    <t>7. จ.สมุทรสาคร (1 สายทาง 1 แห่ง) ทล.35</t>
  </si>
  <si>
    <t>8. จ.ขอนแก่น (1 สายทาง 1 แห่ง) ทล.2361</t>
  </si>
  <si>
    <t>9. จ.นครราชสีมา (2 สายทาง 2 แห่ง) ทล.24 , ทล.224</t>
  </si>
  <si>
    <r>
      <t xml:space="preserve">3. จ.ลำปาง (1 สายทาง 1 แห่ง)  </t>
    </r>
    <r>
      <rPr>
        <sz val="18"/>
        <color rgb="FFFF0000"/>
        <rFont val="TH Sarabun New"/>
        <family val="2"/>
      </rPr>
      <t>ทล.1102</t>
    </r>
  </si>
  <si>
    <t xml:space="preserve"> </t>
  </si>
  <si>
    <t>10. จ.บุรีรัมย์</t>
  </si>
  <si>
    <t>หนองกี่</t>
  </si>
  <si>
    <t>หนองมัน - หนองกี่
ช่วง กม.ที่ 89+400 - 91+000 ระดับน้ำ 20 ซม.
เจ้าหน้าที่อำนวยความปลอดภัยด้านการจราจร
พิกัด 14.699283, 102.492651</t>
  </si>
  <si>
    <t>ขท.บุรีรัมย์
089 048 0189</t>
  </si>
  <si>
    <t>10. จ.บุรีรัมย์ (1 สายทาง 1 แห่ง) ทล.24</t>
  </si>
  <si>
    <t>สันป่าตอง - บ้านกาด
ช่วง กม.ที่ 3+300 - 6+000 ระดับน้ำ 45 ซม.
ให้ใช้ทางเลี่ยง ถนนเลี่ยงเมือง ชม.3036  เจ้าหน้าที่อำนวยความปลอดภัยด้านการจราจร
พิกัด 18.610841, 98.846837</t>
  </si>
  <si>
    <t>ขท.เชียงใหม่ที่ 1
088-252-2826</t>
  </si>
  <si>
    <t>ขท.เชียงใหม่ที่ 3
098-818-2215</t>
  </si>
  <si>
    <t>พระบาท - บ้านเหล่า
ช่วง กม.ที่ 10+500 - 14+000 ระดับน้ำ 40 ซม.
ให้ใช้ทางเลี่ยง ไปทางสะพานแม่น้ำวัง ออกทาง รพ.แม่พริก  หรือข้ามสะพานแม่น้ำวัง
เจ้าหน้าที่อำนวยความปลอดภัยด้านการจราจร
พิกัด 17.512366, 99.147551</t>
  </si>
  <si>
    <t>เชียงใหม่ - ปากทางท่าลี่
ช่วง กม.ที่ 13+400 - 13+700  ระดับน้ำ 40 ซม.
เจ้าหน้าที่อำนวยความปลอดภัยด้านการจราจร
พิกัด 18.698177, 98.928525</t>
  </si>
  <si>
    <t>หางดง</t>
  </si>
  <si>
    <t>เชียงใหม่ - ปากทางท่าลี่
ช่วง กม.ที่ 29+240 - 29+310 ระดับน้ำ 15 ซม.
เจ้าหน้าที่อำนวยความปลอดภัยด้านการจราจร
พิกัด 18.569832, 98.877005</t>
  </si>
  <si>
    <r>
      <t xml:space="preserve">2. จ.เชียงใหม่ (4 สายทาง 7 แห่ง) ทล.1095, ทล.107, </t>
    </r>
    <r>
      <rPr>
        <sz val="18"/>
        <color rgb="FFFF0000"/>
        <rFont val="TH Sarabun New"/>
        <family val="2"/>
      </rPr>
      <t>ทล.1013,</t>
    </r>
    <r>
      <rPr>
        <sz val="18"/>
        <rFont val="TH Sarabun New"/>
        <family val="2"/>
      </rPr>
      <t xml:space="preserve"> ทล.108</t>
    </r>
  </si>
  <si>
    <r>
      <t xml:space="preserve">การจราจรผ่านได้ 13 แห่ง / </t>
    </r>
    <r>
      <rPr>
        <sz val="18"/>
        <color rgb="FFFF0000"/>
        <rFont val="TH Sarabun New"/>
        <family val="2"/>
      </rPr>
      <t>การจราจรผ่านไม่ได้ 6 แห่ง</t>
    </r>
  </si>
  <si>
    <t>ทางหลวงถูกน้ำท่วม/ดินสไลด์ 10 จังหวัด ( 15 สายทาง จำนวน 19 แห่ง)</t>
  </si>
  <si>
    <t>เชียงใหม่ - ปากทางท่าลี่
ช่วง กม.ที่ 31+700 - 32+900 ระดับน้ำ 20 ซม. การจราจรผ่านได้ด้านซ้ายทาง
เจ้าหน้าที่อำนวยความปลอดภัยด้านการจราจร
พิกัด 18.546357, 98.865290</t>
  </si>
  <si>
    <t>สะพานข้ามแม่น้ำท่าจีนฝั่งตะวันตก - นาโคก
ช่วง กม.ที่ 42+600 - 44+000 ระดับน้ำ 15 - 20 ซม.
เจ้าหน้าที่อำนวยความปลอดภัยด้านการจราจร
พิกัด 13.510838, 100.140740</t>
  </si>
  <si>
    <t>เมืองเชียงราย</t>
  </si>
  <si>
    <t>ลี้ - แม่บอน
ช่วง กม.ที่ 0+500 - 1+300 ระดับน้ำ 45 ซม.
ให้ใช้ทางเลี่ยง เข้าทางบ้านหล่ายท่าติด ทล.106 กม.153+200ด้านขวาทาง ไปตามถนนทางหลวงชนบท
ลพ.4022 ไปถึง ทล.1274 กม.6 บ้านคอกช้าง เจ้าหน้าที่อำนวยความปลอดภัยด้านการจราจร
พิกัด 17.805115, 98.953110</t>
  </si>
  <si>
    <t>สถานการณ์ปัจจุบัน วันศุกร์ที่ 4 ตุลาคม 2567 เวลา 21.00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</si>
</sst>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scheme val="minor"/>
    </font>
    <font>
      <b/>
      <sz val="18"/>
      <color rgb="FF000000"/>
      <name val="TH Sarabun New"/>
      <family val="2"/>
    </font>
    <font>
      <sz val="18"/>
      <color rgb="FFFF0000"/>
      <name val="TH Sarabun New"/>
      <family val="2"/>
    </font>
    <font>
      <sz val="18"/>
      <color theme="1"/>
      <name val="TH Sarabun New"/>
      <family val="2"/>
    </font>
    <font>
      <b/>
      <sz val="18"/>
      <color rgb="FF3018B8"/>
      <name val="TH Sarabun New"/>
      <family val="2"/>
    </font>
    <font>
      <sz val="18"/>
      <color rgb="FF000000"/>
      <name val="TH Sarabun New"/>
      <family val="2"/>
    </font>
    <font>
      <b/>
      <sz val="18"/>
      <name val="TH Sarabun New"/>
      <family val="2"/>
    </font>
    <font>
      <b/>
      <sz val="18"/>
      <color rgb="FFFF0000"/>
      <name val="TH Sarabun New"/>
      <family val="2"/>
    </font>
    <font>
      <b/>
      <sz val="18"/>
      <color theme="1"/>
      <name val="TH Sarabun New"/>
      <family val="2"/>
    </font>
    <font>
      <sz val="18"/>
      <name val="TH Sarabun New"/>
      <family val="2"/>
    </font>
    <font>
      <sz val="11"/>
      <color theme="1"/>
      <name val="Tahoma"/>
      <family val="2"/>
      <scheme val="minor"/>
    </font>
    <font>
      <sz val="12"/>
      <color rgb="FF1E1E1E"/>
      <name val="Segoe UI"/>
      <family val="2"/>
    </font>
    <font>
      <sz val="18"/>
      <name val="TH Sarabun New"/>
      <family val="2"/>
      <charset val="222"/>
    </font>
    <font>
      <sz val="18"/>
      <color rgb="FFFF0000"/>
      <name val="TH Sarabun New"/>
      <family val="2"/>
      <charset val="222"/>
    </font>
    <font>
      <sz val="12"/>
      <color rgb="FFFF0000"/>
      <name val="Segoe UI"/>
      <family val="2"/>
      <charset val="222"/>
    </font>
    <font>
      <sz val="18"/>
      <color theme="1" tint="4.9989318521683403E-2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2"/>
    <xf numFmtId="0" fontId="10" fillId="0" borderId="2"/>
    <xf numFmtId="0" fontId="10" fillId="0" borderId="2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left" wrapText="1"/>
    </xf>
    <xf numFmtId="0" fontId="8" fillId="0" borderId="0" xfId="0" applyFont="1"/>
    <xf numFmtId="0" fontId="6" fillId="0" borderId="2" xfId="0" applyFont="1" applyBorder="1" applyAlignment="1">
      <alignment horizontal="left" wrapText="1"/>
    </xf>
    <xf numFmtId="0" fontId="6" fillId="0" borderId="0" xfId="0" applyFont="1"/>
    <xf numFmtId="0" fontId="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3" xfId="3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/>
    <xf numFmtId="0" fontId="2" fillId="0" borderId="10" xfId="0" applyFont="1" applyBorder="1" applyAlignment="1">
      <alignment horizontal="center" vertical="top" wrapText="1"/>
    </xf>
    <xf numFmtId="0" fontId="2" fillId="0" borderId="0" xfId="0" applyFont="1"/>
    <xf numFmtId="0" fontId="13" fillId="0" borderId="3" xfId="0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15" fillId="0" borderId="3" xfId="3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/>
  </cellXfs>
  <cellStyles count="4">
    <cellStyle name="ปกติ" xfId="0" builtinId="0"/>
    <cellStyle name="ปกติ 2" xfId="1" xr:uid="{53CD7B79-009F-453C-99D2-992B3062F6E1}"/>
    <cellStyle name="ปกติ 3" xfId="2" xr:uid="{66841A1F-9686-42EE-9521-04B5DB6C0AD4}"/>
    <cellStyle name="ปกติ 4" xfId="3" xr:uid="{26326C08-6A36-4AF5-A6FA-6C0C57B30E2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L60"/>
  <sheetViews>
    <sheetView tabSelected="1" view="pageBreakPreview" zoomScale="70" zoomScaleNormal="70" zoomScaleSheetLayoutView="70" workbookViewId="0">
      <selection activeCell="B8" sqref="B8:I8"/>
    </sheetView>
  </sheetViews>
  <sheetFormatPr defaultColWidth="9" defaultRowHeight="27" x14ac:dyDescent="0.6"/>
  <cols>
    <col min="1" max="1" width="4.125" style="1" customWidth="1"/>
    <col min="2" max="2" width="12.375" style="1" customWidth="1"/>
    <col min="3" max="4" width="8.375" style="1" customWidth="1"/>
    <col min="5" max="5" width="10.25" style="1" bestFit="1" customWidth="1"/>
    <col min="6" max="6" width="84.25" style="1" customWidth="1"/>
    <col min="7" max="7" width="8.875" style="1" customWidth="1"/>
    <col min="8" max="8" width="9.375" style="1" customWidth="1"/>
    <col min="9" max="9" width="15.75" style="1" customWidth="1"/>
    <col min="10" max="10" width="12.5" style="1" customWidth="1"/>
    <col min="11" max="11" width="8.5" style="1" customWidth="1"/>
    <col min="12" max="12" width="10.5" style="1" customWidth="1"/>
    <col min="13" max="16384" width="9" style="1"/>
  </cols>
  <sheetData>
    <row r="1" spans="1:9" ht="74.25" customHeight="1" x14ac:dyDescent="0.6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5.5" customHeight="1" x14ac:dyDescent="0.6">
      <c r="A2" s="51" t="s">
        <v>87</v>
      </c>
      <c r="B2" s="51"/>
      <c r="C2" s="51"/>
      <c r="D2" s="51"/>
      <c r="E2" s="51"/>
      <c r="F2" s="51"/>
      <c r="G2" s="51"/>
      <c r="H2" s="51"/>
      <c r="I2" s="51"/>
    </row>
    <row r="3" spans="1:9" s="2" customFormat="1" ht="24" customHeight="1" x14ac:dyDescent="0.2">
      <c r="A3" s="52" t="s">
        <v>82</v>
      </c>
      <c r="B3" s="52"/>
      <c r="C3" s="52"/>
      <c r="D3" s="52"/>
      <c r="E3" s="52"/>
      <c r="F3" s="52"/>
      <c r="G3" s="52"/>
      <c r="H3" s="52"/>
      <c r="I3" s="52"/>
    </row>
    <row r="4" spans="1:9" s="2" customFormat="1" ht="24" customHeight="1" x14ac:dyDescent="0.2">
      <c r="A4" s="52" t="s">
        <v>81</v>
      </c>
      <c r="B4" s="52"/>
      <c r="C4" s="52"/>
      <c r="D4" s="52"/>
      <c r="E4" s="52"/>
      <c r="F4" s="52"/>
      <c r="G4" s="52"/>
      <c r="H4" s="52"/>
      <c r="I4" s="52"/>
    </row>
    <row r="5" spans="1:9" s="4" customFormat="1" ht="27" customHeight="1" x14ac:dyDescent="0.6">
      <c r="A5" s="3"/>
      <c r="B5" s="53" t="s">
        <v>31</v>
      </c>
      <c r="C5" s="53"/>
      <c r="D5" s="53"/>
      <c r="E5" s="53"/>
      <c r="F5" s="53"/>
      <c r="G5" s="53"/>
      <c r="H5" s="53"/>
      <c r="I5" s="53"/>
    </row>
    <row r="6" spans="1:9" s="4" customFormat="1" ht="27" customHeight="1" x14ac:dyDescent="0.6">
      <c r="A6" s="3"/>
      <c r="B6" s="53" t="s">
        <v>80</v>
      </c>
      <c r="C6" s="53"/>
      <c r="D6" s="53"/>
      <c r="E6" s="53"/>
      <c r="F6" s="53"/>
      <c r="G6" s="53"/>
      <c r="H6" s="53"/>
      <c r="I6" s="53"/>
    </row>
    <row r="7" spans="1:9" s="6" customFormat="1" ht="27" customHeight="1" x14ac:dyDescent="0.6">
      <c r="A7" s="5"/>
      <c r="B7" s="53" t="s">
        <v>66</v>
      </c>
      <c r="C7" s="53"/>
      <c r="D7" s="53"/>
      <c r="E7" s="53"/>
      <c r="F7" s="53"/>
      <c r="G7" s="53"/>
      <c r="H7" s="53"/>
      <c r="I7" s="53"/>
    </row>
    <row r="8" spans="1:9" s="6" customFormat="1" ht="27" customHeight="1" x14ac:dyDescent="0.6">
      <c r="A8" s="5"/>
      <c r="B8" s="53" t="s">
        <v>60</v>
      </c>
      <c r="C8" s="53"/>
      <c r="D8" s="53"/>
      <c r="E8" s="53"/>
      <c r="F8" s="53"/>
      <c r="G8" s="53"/>
      <c r="H8" s="53"/>
      <c r="I8" s="53"/>
    </row>
    <row r="9" spans="1:9" s="4" customFormat="1" ht="25.5" customHeight="1" x14ac:dyDescent="0.6">
      <c r="A9" s="3"/>
      <c r="B9" s="53" t="s">
        <v>61</v>
      </c>
      <c r="C9" s="53"/>
      <c r="D9" s="53"/>
      <c r="E9" s="53"/>
      <c r="F9" s="53"/>
      <c r="G9" s="53"/>
      <c r="H9" s="53"/>
      <c r="I9" s="53"/>
    </row>
    <row r="10" spans="1:9" s="4" customFormat="1" ht="25.5" customHeight="1" x14ac:dyDescent="0.6">
      <c r="A10" s="3"/>
      <c r="B10" s="53" t="s">
        <v>62</v>
      </c>
      <c r="C10" s="53"/>
      <c r="D10" s="53"/>
      <c r="E10" s="53"/>
      <c r="F10" s="53"/>
      <c r="G10" s="53"/>
      <c r="H10" s="53"/>
      <c r="I10" s="53"/>
    </row>
    <row r="11" spans="1:9" s="4" customFormat="1" ht="25.5" customHeight="1" x14ac:dyDescent="0.6">
      <c r="A11" s="3"/>
      <c r="B11" s="53" t="s">
        <v>63</v>
      </c>
      <c r="C11" s="53"/>
      <c r="D11" s="53"/>
      <c r="E11" s="53"/>
      <c r="F11" s="53"/>
      <c r="G11" s="53"/>
      <c r="H11" s="53"/>
      <c r="I11" s="53"/>
    </row>
    <row r="12" spans="1:9" s="4" customFormat="1" ht="25.5" customHeight="1" x14ac:dyDescent="0.6">
      <c r="A12" s="3"/>
      <c r="B12" s="53" t="s">
        <v>64</v>
      </c>
      <c r="C12" s="53"/>
      <c r="D12" s="53"/>
      <c r="E12" s="53"/>
      <c r="F12" s="53"/>
      <c r="G12" s="53"/>
      <c r="H12" s="53"/>
      <c r="I12" s="53"/>
    </row>
    <row r="13" spans="1:9" s="4" customFormat="1" ht="25.5" customHeight="1" x14ac:dyDescent="0.6">
      <c r="A13" s="3"/>
      <c r="B13" s="53" t="s">
        <v>65</v>
      </c>
      <c r="C13" s="53"/>
      <c r="D13" s="53"/>
      <c r="E13" s="53"/>
      <c r="F13" s="53"/>
      <c r="G13" s="53"/>
      <c r="H13" s="53"/>
      <c r="I13" s="53"/>
    </row>
    <row r="14" spans="1:9" s="4" customFormat="1" ht="25.5" customHeight="1" x14ac:dyDescent="0.6">
      <c r="A14" s="3"/>
      <c r="B14" s="53" t="s">
        <v>72</v>
      </c>
      <c r="C14" s="53"/>
      <c r="D14" s="53"/>
      <c r="E14" s="53"/>
      <c r="F14" s="53"/>
      <c r="G14" s="53"/>
      <c r="H14" s="53"/>
      <c r="I14" s="53"/>
    </row>
    <row r="15" spans="1:9" ht="39.75" customHeight="1" x14ac:dyDescent="0.6">
      <c r="A15" s="56" t="s">
        <v>1</v>
      </c>
      <c r="B15" s="57"/>
      <c r="C15" s="54" t="s">
        <v>2</v>
      </c>
      <c r="D15" s="54" t="s">
        <v>3</v>
      </c>
      <c r="E15" s="54" t="s">
        <v>4</v>
      </c>
      <c r="F15" s="60" t="s">
        <v>5</v>
      </c>
      <c r="G15" s="43" t="s">
        <v>6</v>
      </c>
      <c r="H15" s="45"/>
      <c r="I15" s="54" t="s">
        <v>15</v>
      </c>
    </row>
    <row r="16" spans="1:9" ht="39.75" customHeight="1" x14ac:dyDescent="0.6">
      <c r="A16" s="58"/>
      <c r="B16" s="59"/>
      <c r="C16" s="55"/>
      <c r="D16" s="55"/>
      <c r="E16" s="55"/>
      <c r="F16" s="61"/>
      <c r="G16" s="7" t="s">
        <v>7</v>
      </c>
      <c r="H16" s="7" t="s">
        <v>8</v>
      </c>
      <c r="I16" s="55"/>
    </row>
    <row r="17" spans="1:12" ht="23.25" customHeight="1" x14ac:dyDescent="0.6">
      <c r="A17" s="43" t="s">
        <v>14</v>
      </c>
      <c r="B17" s="44"/>
      <c r="C17" s="44"/>
      <c r="D17" s="44"/>
      <c r="E17" s="44"/>
      <c r="F17" s="44"/>
      <c r="G17" s="44"/>
      <c r="H17" s="44"/>
      <c r="I17" s="45"/>
    </row>
    <row r="18" spans="1:12" ht="23.25" customHeight="1" x14ac:dyDescent="0.6">
      <c r="A18" s="35" t="s">
        <v>30</v>
      </c>
      <c r="B18" s="36"/>
      <c r="C18" s="36"/>
      <c r="D18" s="36"/>
      <c r="E18" s="36"/>
      <c r="F18" s="36"/>
      <c r="G18" s="36"/>
      <c r="H18" s="36"/>
      <c r="I18" s="37"/>
      <c r="J18" s="8" t="str">
        <f t="shared" ref="J18:J41" si="0">IF(D18,D18,"")</f>
        <v/>
      </c>
      <c r="K18" s="9" t="str">
        <f t="shared" ref="K18:K24" si="1">IF(G18="√","ผ่านได้","")</f>
        <v/>
      </c>
      <c r="L18" s="10" t="str">
        <f t="shared" ref="L18:L41" si="2">IF(H18="√","ผ่านไม่ได้","")</f>
        <v/>
      </c>
    </row>
    <row r="19" spans="1:12" ht="127.5" customHeight="1" x14ac:dyDescent="0.6">
      <c r="A19" s="31"/>
      <c r="B19" s="32"/>
      <c r="C19" s="11">
        <v>1</v>
      </c>
      <c r="D19" s="12">
        <v>131</v>
      </c>
      <c r="E19" s="12" t="s">
        <v>85</v>
      </c>
      <c r="F19" s="13" t="s">
        <v>27</v>
      </c>
      <c r="G19" s="12" t="s">
        <v>9</v>
      </c>
      <c r="H19" s="12" t="s">
        <v>10</v>
      </c>
      <c r="I19" s="14" t="s">
        <v>26</v>
      </c>
      <c r="J19" s="8">
        <f t="shared" si="0"/>
        <v>131</v>
      </c>
      <c r="K19" s="9" t="str">
        <f t="shared" si="1"/>
        <v>ผ่านได้</v>
      </c>
      <c r="L19" s="10" t="str">
        <f t="shared" si="2"/>
        <v/>
      </c>
    </row>
    <row r="20" spans="1:12" s="18" customFormat="1" ht="160.5" customHeight="1" x14ac:dyDescent="0.6">
      <c r="A20" s="46"/>
      <c r="B20" s="47"/>
      <c r="C20" s="15">
        <v>2</v>
      </c>
      <c r="D20" s="16">
        <v>1098</v>
      </c>
      <c r="E20" s="16" t="s">
        <v>16</v>
      </c>
      <c r="F20" s="17" t="s">
        <v>18</v>
      </c>
      <c r="G20" s="16" t="s">
        <v>10</v>
      </c>
      <c r="H20" s="16" t="s">
        <v>9</v>
      </c>
      <c r="I20" s="16" t="s">
        <v>17</v>
      </c>
      <c r="J20" s="8">
        <f t="shared" si="0"/>
        <v>1098</v>
      </c>
      <c r="K20" s="10" t="str">
        <f t="shared" si="1"/>
        <v/>
      </c>
      <c r="L20" s="10" t="str">
        <f t="shared" si="2"/>
        <v>ผ่านไม่ได้</v>
      </c>
    </row>
    <row r="21" spans="1:12" ht="23.25" customHeight="1" x14ac:dyDescent="0.6">
      <c r="A21" s="35" t="s">
        <v>41</v>
      </c>
      <c r="B21" s="36"/>
      <c r="C21" s="36"/>
      <c r="D21" s="36"/>
      <c r="E21" s="36"/>
      <c r="F21" s="36"/>
      <c r="G21" s="36"/>
      <c r="H21" s="36"/>
      <c r="I21" s="37"/>
      <c r="J21" s="8" t="str">
        <f t="shared" ref="J21:J24" si="3">IF(D21,D21,"")</f>
        <v/>
      </c>
      <c r="K21" s="9" t="str">
        <f t="shared" si="1"/>
        <v/>
      </c>
      <c r="L21" s="10" t="str">
        <f t="shared" ref="L21:L24" si="4">IF(H21="√","ผ่านไม่ได้","")</f>
        <v/>
      </c>
    </row>
    <row r="22" spans="1:12" s="18" customFormat="1" ht="108" x14ac:dyDescent="0.6">
      <c r="A22" s="33"/>
      <c r="B22" s="34"/>
      <c r="C22" s="15">
        <v>3</v>
      </c>
      <c r="D22" s="16">
        <v>1013</v>
      </c>
      <c r="E22" s="16" t="s">
        <v>46</v>
      </c>
      <c r="F22" s="17" t="s">
        <v>73</v>
      </c>
      <c r="G22" s="16" t="s">
        <v>10</v>
      </c>
      <c r="H22" s="16" t="s">
        <v>9</v>
      </c>
      <c r="I22" s="16" t="s">
        <v>74</v>
      </c>
      <c r="J22" s="8">
        <f t="shared" si="3"/>
        <v>1013</v>
      </c>
      <c r="K22" s="10" t="str">
        <f t="shared" ref="K22" si="5">IF(G22="√","ผ่านได้","")</f>
        <v/>
      </c>
      <c r="L22" s="10" t="str">
        <f t="shared" si="4"/>
        <v>ผ่านไม่ได้</v>
      </c>
    </row>
    <row r="23" spans="1:12" ht="108" x14ac:dyDescent="0.6">
      <c r="A23" s="31"/>
      <c r="B23" s="32"/>
      <c r="C23" s="11">
        <v>4</v>
      </c>
      <c r="D23" s="12">
        <v>1095</v>
      </c>
      <c r="E23" s="12" t="s">
        <v>38</v>
      </c>
      <c r="F23" s="13" t="s">
        <v>39</v>
      </c>
      <c r="G23" s="12" t="s">
        <v>9</v>
      </c>
      <c r="H23" s="12" t="s">
        <v>10</v>
      </c>
      <c r="I23" s="14" t="s">
        <v>75</v>
      </c>
      <c r="J23" s="8">
        <f t="shared" ref="J23" si="6">IF(D23,D23,"")</f>
        <v>1095</v>
      </c>
      <c r="K23" s="9" t="str">
        <f t="shared" si="1"/>
        <v>ผ่านได้</v>
      </c>
      <c r="L23" s="10" t="str">
        <f t="shared" ref="L23" si="7">IF(H23="√","ผ่านไม่ได้","")</f>
        <v/>
      </c>
    </row>
    <row r="24" spans="1:12" ht="108" x14ac:dyDescent="0.6">
      <c r="A24" s="31"/>
      <c r="B24" s="32"/>
      <c r="C24" s="30">
        <v>5</v>
      </c>
      <c r="D24" s="12">
        <v>1095</v>
      </c>
      <c r="E24" s="12" t="s">
        <v>38</v>
      </c>
      <c r="F24" s="13" t="s">
        <v>40</v>
      </c>
      <c r="G24" s="12" t="s">
        <v>9</v>
      </c>
      <c r="H24" s="12" t="s">
        <v>10</v>
      </c>
      <c r="I24" s="14" t="s">
        <v>75</v>
      </c>
      <c r="J24" s="8">
        <f t="shared" si="3"/>
        <v>1095</v>
      </c>
      <c r="K24" s="9" t="str">
        <f t="shared" si="1"/>
        <v>ผ่านได้</v>
      </c>
      <c r="L24" s="10" t="str">
        <f t="shared" si="4"/>
        <v/>
      </c>
    </row>
    <row r="25" spans="1:12" ht="108" x14ac:dyDescent="0.6">
      <c r="A25" s="31"/>
      <c r="B25" s="32"/>
      <c r="C25" s="11">
        <v>6</v>
      </c>
      <c r="D25" s="12">
        <v>107</v>
      </c>
      <c r="E25" s="12" t="s">
        <v>38</v>
      </c>
      <c r="F25" s="13" t="s">
        <v>51</v>
      </c>
      <c r="G25" s="12" t="s">
        <v>9</v>
      </c>
      <c r="H25" s="12" t="s">
        <v>10</v>
      </c>
      <c r="I25" s="14" t="s">
        <v>75</v>
      </c>
      <c r="J25" s="8">
        <f t="shared" ref="J25:J27" si="8">IF(D25,D25,"")</f>
        <v>107</v>
      </c>
      <c r="K25" s="9" t="str">
        <f t="shared" ref="K25:K27" si="9">IF(G25="√","ผ่านได้","")</f>
        <v>ผ่านได้</v>
      </c>
      <c r="L25" s="10" t="str">
        <f t="shared" ref="L25:L27" si="10">IF(H25="√","ผ่านไม่ได้","")</f>
        <v/>
      </c>
    </row>
    <row r="26" spans="1:12" ht="108" x14ac:dyDescent="0.6">
      <c r="A26" s="31"/>
      <c r="B26" s="32"/>
      <c r="C26" s="15">
        <v>7</v>
      </c>
      <c r="D26" s="16">
        <v>108</v>
      </c>
      <c r="E26" s="16" t="s">
        <v>78</v>
      </c>
      <c r="F26" s="17" t="s">
        <v>77</v>
      </c>
      <c r="G26" s="16" t="s">
        <v>10</v>
      </c>
      <c r="H26" s="16" t="s">
        <v>9</v>
      </c>
      <c r="I26" s="16" t="s">
        <v>74</v>
      </c>
      <c r="J26" s="8">
        <f t="shared" si="8"/>
        <v>108</v>
      </c>
      <c r="K26" s="10" t="str">
        <f t="shared" si="9"/>
        <v/>
      </c>
      <c r="L26" s="10" t="str">
        <f t="shared" si="10"/>
        <v>ผ่านไม่ได้</v>
      </c>
    </row>
    <row r="27" spans="1:12" ht="108" x14ac:dyDescent="0.6">
      <c r="A27" s="31"/>
      <c r="B27" s="32"/>
      <c r="C27" s="11">
        <v>8</v>
      </c>
      <c r="D27" s="12">
        <v>108</v>
      </c>
      <c r="E27" s="12" t="s">
        <v>46</v>
      </c>
      <c r="F27" s="13" t="s">
        <v>79</v>
      </c>
      <c r="G27" s="12" t="s">
        <v>9</v>
      </c>
      <c r="H27" s="12" t="s">
        <v>10</v>
      </c>
      <c r="I27" s="12" t="s">
        <v>74</v>
      </c>
      <c r="J27" s="8">
        <f t="shared" si="8"/>
        <v>108</v>
      </c>
      <c r="K27" s="9" t="str">
        <f t="shared" si="9"/>
        <v>ผ่านได้</v>
      </c>
      <c r="L27" s="10" t="str">
        <f t="shared" si="10"/>
        <v/>
      </c>
    </row>
    <row r="28" spans="1:12" ht="108" x14ac:dyDescent="0.6">
      <c r="A28" s="31"/>
      <c r="B28" s="32"/>
      <c r="C28" s="11">
        <v>9</v>
      </c>
      <c r="D28" s="12">
        <v>108</v>
      </c>
      <c r="E28" s="12" t="s">
        <v>46</v>
      </c>
      <c r="F28" s="13" t="s">
        <v>83</v>
      </c>
      <c r="G28" s="12" t="s">
        <v>9</v>
      </c>
      <c r="H28" s="12" t="s">
        <v>10</v>
      </c>
      <c r="I28" s="12" t="s">
        <v>74</v>
      </c>
      <c r="J28" s="8">
        <f t="shared" ref="J28" si="11">IF(D28,D28,"")</f>
        <v>108</v>
      </c>
      <c r="K28" s="9" t="str">
        <f t="shared" ref="K28" si="12">IF(G28="√","ผ่านได้","")</f>
        <v>ผ่านได้</v>
      </c>
      <c r="L28" s="10" t="str">
        <f t="shared" ref="L28" si="13">IF(H28="√","ผ่านไม่ได้","")</f>
        <v/>
      </c>
    </row>
    <row r="29" spans="1:12" ht="23.25" customHeight="1" x14ac:dyDescent="0.6">
      <c r="A29" s="62" t="s">
        <v>42</v>
      </c>
      <c r="B29" s="63"/>
      <c r="C29" s="63"/>
      <c r="D29" s="63"/>
      <c r="E29" s="63"/>
      <c r="F29" s="63"/>
      <c r="G29" s="63"/>
      <c r="H29" s="63"/>
      <c r="I29" s="64"/>
      <c r="J29" s="8" t="str">
        <f t="shared" ref="J29:J30" si="14">IF(D29,D29,"")</f>
        <v/>
      </c>
      <c r="K29" s="9" t="str">
        <f t="shared" ref="K29" si="15">IF(G29="√","ผ่านได้","")</f>
        <v/>
      </c>
      <c r="L29" s="10" t="str">
        <f t="shared" ref="L29:L30" si="16">IF(H29="√","ผ่านไม่ได้","")</f>
        <v/>
      </c>
    </row>
    <row r="30" spans="1:12" ht="135" x14ac:dyDescent="0.6">
      <c r="A30" s="31"/>
      <c r="B30" s="32"/>
      <c r="C30" s="15">
        <v>10</v>
      </c>
      <c r="D30" s="16">
        <v>1102</v>
      </c>
      <c r="E30" s="16" t="s">
        <v>43</v>
      </c>
      <c r="F30" s="17" t="s">
        <v>76</v>
      </c>
      <c r="G30" s="16" t="s">
        <v>10</v>
      </c>
      <c r="H30" s="16" t="s">
        <v>9</v>
      </c>
      <c r="I30" s="19" t="s">
        <v>44</v>
      </c>
      <c r="J30" s="8">
        <f t="shared" si="14"/>
        <v>1102</v>
      </c>
      <c r="K30" s="9" t="str">
        <f>IF(G30="√","ผ่านได้","")</f>
        <v/>
      </c>
      <c r="L30" s="10" t="str">
        <f t="shared" si="16"/>
        <v>ผ่านไม่ได้</v>
      </c>
    </row>
    <row r="31" spans="1:12" x14ac:dyDescent="0.6">
      <c r="A31" s="35" t="s">
        <v>54</v>
      </c>
      <c r="B31" s="36"/>
      <c r="C31" s="36"/>
      <c r="D31" s="36"/>
      <c r="E31" s="36"/>
      <c r="F31" s="36"/>
      <c r="G31" s="36"/>
      <c r="H31" s="36"/>
      <c r="I31" s="37"/>
      <c r="J31" s="8" t="str">
        <f t="shared" si="0"/>
        <v/>
      </c>
      <c r="K31" s="9" t="str">
        <f t="shared" ref="K31:K37" si="17">IF(G31="√","ผ่านได้","")</f>
        <v/>
      </c>
      <c r="L31" s="10" t="str">
        <f t="shared" si="2"/>
        <v/>
      </c>
    </row>
    <row r="32" spans="1:12" s="20" customFormat="1" ht="135" x14ac:dyDescent="0.6">
      <c r="A32" s="31"/>
      <c r="B32" s="32"/>
      <c r="C32" s="12">
        <v>11</v>
      </c>
      <c r="D32" s="12">
        <v>1</v>
      </c>
      <c r="E32" s="12" t="s">
        <v>23</v>
      </c>
      <c r="F32" s="13" t="s">
        <v>25</v>
      </c>
      <c r="G32" s="12" t="s">
        <v>9</v>
      </c>
      <c r="H32" s="12" t="s">
        <v>10</v>
      </c>
      <c r="I32" s="12" t="s">
        <v>24</v>
      </c>
      <c r="J32" s="8">
        <f t="shared" si="0"/>
        <v>1</v>
      </c>
      <c r="K32" s="9" t="str">
        <f>IF(G32="√","ผ่านได้","")</f>
        <v>ผ่านได้</v>
      </c>
      <c r="L32" s="10" t="str">
        <f t="shared" si="2"/>
        <v/>
      </c>
    </row>
    <row r="33" spans="1:12" x14ac:dyDescent="0.6">
      <c r="A33" s="35" t="s">
        <v>55</v>
      </c>
      <c r="B33" s="36"/>
      <c r="C33" s="36"/>
      <c r="D33" s="36"/>
      <c r="E33" s="36"/>
      <c r="F33" s="36"/>
      <c r="G33" s="36"/>
      <c r="H33" s="36"/>
      <c r="I33" s="37"/>
      <c r="J33" s="8" t="str">
        <f t="shared" ref="J33:J34" si="18">IF(D33,D33,"")</f>
        <v/>
      </c>
      <c r="K33" s="9" t="str">
        <f t="shared" ref="K33" si="19">IF(G33="√","ผ่านได้","")</f>
        <v/>
      </c>
      <c r="L33" s="10" t="str">
        <f t="shared" ref="L33:L34" si="20">IF(H33="√","ผ่านไม่ได้","")</f>
        <v/>
      </c>
    </row>
    <row r="34" spans="1:12" s="20" customFormat="1" ht="108" x14ac:dyDescent="0.6">
      <c r="A34" s="31"/>
      <c r="B34" s="32"/>
      <c r="C34" s="12">
        <v>12</v>
      </c>
      <c r="D34" s="12">
        <v>106</v>
      </c>
      <c r="E34" s="12" t="s">
        <v>48</v>
      </c>
      <c r="F34" s="13" t="s">
        <v>49</v>
      </c>
      <c r="G34" s="12" t="s">
        <v>9</v>
      </c>
      <c r="H34" s="12" t="s">
        <v>10</v>
      </c>
      <c r="I34" s="12" t="s">
        <v>47</v>
      </c>
      <c r="J34" s="8">
        <f t="shared" si="18"/>
        <v>106</v>
      </c>
      <c r="K34" s="9" t="str">
        <f>IF(G34="√","ผ่านได้","")</f>
        <v>ผ่านได้</v>
      </c>
      <c r="L34" s="10" t="str">
        <f t="shared" si="20"/>
        <v/>
      </c>
    </row>
    <row r="35" spans="1:12" s="18" customFormat="1" ht="135" x14ac:dyDescent="0.6">
      <c r="A35" s="33"/>
      <c r="B35" s="34"/>
      <c r="C35" s="16">
        <v>13</v>
      </c>
      <c r="D35" s="16">
        <v>1274</v>
      </c>
      <c r="E35" s="16" t="s">
        <v>48</v>
      </c>
      <c r="F35" s="17" t="s">
        <v>86</v>
      </c>
      <c r="G35" s="21" t="s">
        <v>10</v>
      </c>
      <c r="H35" s="16" t="s">
        <v>9</v>
      </c>
      <c r="I35" s="16" t="s">
        <v>47</v>
      </c>
      <c r="J35" s="8">
        <f t="shared" ref="J35" si="21">IF(D35,D35,"")</f>
        <v>1274</v>
      </c>
      <c r="K35" s="10" t="str">
        <f>IF(G35="√","ผ่านได้","")</f>
        <v/>
      </c>
      <c r="L35" s="10" t="str">
        <f t="shared" ref="L35" si="22">IF(H35="√","ผ่านไม่ได้","")</f>
        <v>ผ่านไม่ได้</v>
      </c>
    </row>
    <row r="36" spans="1:12" x14ac:dyDescent="0.6">
      <c r="A36" s="43" t="s">
        <v>19</v>
      </c>
      <c r="B36" s="44"/>
      <c r="C36" s="44"/>
      <c r="D36" s="44"/>
      <c r="E36" s="44"/>
      <c r="F36" s="44"/>
      <c r="G36" s="44"/>
      <c r="H36" s="44"/>
      <c r="I36" s="45"/>
      <c r="J36" s="8" t="str">
        <f t="shared" si="0"/>
        <v/>
      </c>
      <c r="K36" s="9" t="str">
        <f t="shared" si="17"/>
        <v/>
      </c>
      <c r="L36" s="10" t="str">
        <f t="shared" si="2"/>
        <v/>
      </c>
    </row>
    <row r="37" spans="1:12" s="20" customFormat="1" x14ac:dyDescent="0.6">
      <c r="A37" s="38" t="s">
        <v>56</v>
      </c>
      <c r="B37" s="39"/>
      <c r="C37" s="39"/>
      <c r="D37" s="39"/>
      <c r="E37" s="39"/>
      <c r="F37" s="39"/>
      <c r="G37" s="39"/>
      <c r="H37" s="39"/>
      <c r="I37" s="40"/>
      <c r="J37" s="8" t="str">
        <f t="shared" si="0"/>
        <v/>
      </c>
      <c r="K37" s="9" t="str">
        <f t="shared" si="17"/>
        <v/>
      </c>
      <c r="L37" s="10" t="str">
        <f t="shared" si="2"/>
        <v/>
      </c>
    </row>
    <row r="38" spans="1:12" s="20" customFormat="1" ht="135" x14ac:dyDescent="0.6">
      <c r="A38" s="31"/>
      <c r="B38" s="32"/>
      <c r="C38" s="22">
        <v>14</v>
      </c>
      <c r="D38" s="22">
        <v>1195</v>
      </c>
      <c r="E38" s="22" t="s">
        <v>21</v>
      </c>
      <c r="F38" s="23" t="s">
        <v>22</v>
      </c>
      <c r="G38" s="24" t="s">
        <v>10</v>
      </c>
      <c r="H38" s="19" t="s">
        <v>9</v>
      </c>
      <c r="I38" s="22" t="s">
        <v>20</v>
      </c>
      <c r="J38" s="8">
        <f t="shared" si="0"/>
        <v>1195</v>
      </c>
      <c r="K38" s="9" t="str">
        <f>IF(G38="√","ผ่านได้","")</f>
        <v/>
      </c>
      <c r="L38" s="10" t="str">
        <f t="shared" si="2"/>
        <v>ผ่านไม่ได้</v>
      </c>
    </row>
    <row r="39" spans="1:12" s="20" customFormat="1" x14ac:dyDescent="0.6">
      <c r="A39" s="38" t="s">
        <v>57</v>
      </c>
      <c r="B39" s="39"/>
      <c r="C39" s="39"/>
      <c r="D39" s="39"/>
      <c r="E39" s="39"/>
      <c r="F39" s="39"/>
      <c r="G39" s="39"/>
      <c r="H39" s="39"/>
      <c r="I39" s="40"/>
      <c r="J39" s="8" t="str">
        <f t="shared" ref="J39" si="23">IF(D39,D39,"")</f>
        <v/>
      </c>
      <c r="K39" s="9" t="str">
        <f t="shared" ref="K39" si="24">IF(G39="√","ผ่านได้","")</f>
        <v/>
      </c>
      <c r="L39" s="10" t="str">
        <f t="shared" ref="L39" si="25">IF(H39="√","ผ่านไม่ได้","")</f>
        <v/>
      </c>
    </row>
    <row r="40" spans="1:12" s="78" customFormat="1" ht="108" x14ac:dyDescent="0.6">
      <c r="A40" s="69"/>
      <c r="B40" s="70"/>
      <c r="C40" s="71">
        <v>15</v>
      </c>
      <c r="D40" s="72">
        <v>35</v>
      </c>
      <c r="E40" s="72" t="s">
        <v>53</v>
      </c>
      <c r="F40" s="73" t="s">
        <v>84</v>
      </c>
      <c r="G40" s="72" t="s">
        <v>9</v>
      </c>
      <c r="H40" s="72" t="s">
        <v>10</v>
      </c>
      <c r="I40" s="74" t="s">
        <v>52</v>
      </c>
      <c r="J40" s="75">
        <f t="shared" si="0"/>
        <v>35</v>
      </c>
      <c r="K40" s="76" t="str">
        <f t="shared" ref="K40" si="26">IF(G40="√","ผ่านได้","")</f>
        <v>ผ่านได้</v>
      </c>
      <c r="L40" s="77" t="str">
        <f t="shared" si="2"/>
        <v/>
      </c>
    </row>
    <row r="41" spans="1:12" x14ac:dyDescent="0.6">
      <c r="A41" s="43" t="s">
        <v>28</v>
      </c>
      <c r="B41" s="44"/>
      <c r="C41" s="44"/>
      <c r="D41" s="44"/>
      <c r="E41" s="44"/>
      <c r="F41" s="44"/>
      <c r="G41" s="44"/>
      <c r="H41" s="44"/>
      <c r="I41" s="45"/>
      <c r="J41" s="8" t="str">
        <f t="shared" si="0"/>
        <v/>
      </c>
      <c r="K41" s="9" t="str">
        <f t="shared" ref="K41" si="27">IF(G41="√","ผ่านได้","")</f>
        <v/>
      </c>
      <c r="L41" s="10" t="str">
        <f t="shared" si="2"/>
        <v/>
      </c>
    </row>
    <row r="42" spans="1:12" x14ac:dyDescent="0.6">
      <c r="A42" s="66" t="s">
        <v>58</v>
      </c>
      <c r="B42" s="67"/>
      <c r="C42" s="67"/>
      <c r="D42" s="67"/>
      <c r="E42" s="67"/>
      <c r="F42" s="67"/>
      <c r="G42" s="67"/>
      <c r="H42" s="67"/>
      <c r="I42" s="68"/>
      <c r="J42" s="8" t="str">
        <f t="shared" ref="J42:J43" si="28">IF(D42,D42,"")</f>
        <v/>
      </c>
      <c r="K42" s="9" t="str">
        <f t="shared" ref="K42:K43" si="29">IF(G42="√","ผ่านได้","")</f>
        <v/>
      </c>
      <c r="L42" s="10" t="str">
        <f t="shared" ref="L42:L43" si="30">IF(H42="√","ผ่านไม่ได้","")</f>
        <v/>
      </c>
    </row>
    <row r="43" spans="1:12" ht="108" x14ac:dyDescent="0.6">
      <c r="A43" s="48"/>
      <c r="B43" s="49"/>
      <c r="C43" s="11">
        <v>16</v>
      </c>
      <c r="D43" s="12">
        <v>2361</v>
      </c>
      <c r="E43" s="12" t="s">
        <v>29</v>
      </c>
      <c r="F43" s="13" t="s">
        <v>50</v>
      </c>
      <c r="G43" s="12" t="s">
        <v>9</v>
      </c>
      <c r="H43" s="12" t="s">
        <v>10</v>
      </c>
      <c r="I43" s="14" t="s">
        <v>45</v>
      </c>
      <c r="J43" s="8">
        <f t="shared" si="28"/>
        <v>2361</v>
      </c>
      <c r="K43" s="9" t="str">
        <f t="shared" si="29"/>
        <v>ผ่านได้</v>
      </c>
      <c r="L43" s="10" t="str">
        <f t="shared" si="30"/>
        <v/>
      </c>
    </row>
    <row r="44" spans="1:12" x14ac:dyDescent="0.6">
      <c r="A44" s="35" t="s">
        <v>59</v>
      </c>
      <c r="B44" s="36"/>
      <c r="C44" s="36"/>
      <c r="D44" s="36"/>
      <c r="E44" s="36"/>
      <c r="F44" s="36"/>
      <c r="G44" s="36"/>
      <c r="H44" s="36"/>
      <c r="I44" s="37"/>
      <c r="J44" s="8" t="str">
        <f t="shared" ref="J44:J45" si="31">IF(D44,D44,"")</f>
        <v/>
      </c>
      <c r="K44" s="9" t="str">
        <f t="shared" ref="K44:K45" si="32">IF(G44="√","ผ่านได้","")</f>
        <v/>
      </c>
      <c r="L44" s="10" t="str">
        <f t="shared" ref="L44:L45" si="33">IF(H44="√","ผ่านไม่ได้","")</f>
        <v/>
      </c>
    </row>
    <row r="45" spans="1:12" ht="108" x14ac:dyDescent="0.6">
      <c r="A45" s="48"/>
      <c r="B45" s="49"/>
      <c r="C45" s="11">
        <v>17</v>
      </c>
      <c r="D45" s="12">
        <v>24</v>
      </c>
      <c r="E45" s="12" t="s">
        <v>32</v>
      </c>
      <c r="F45" s="13" t="s">
        <v>33</v>
      </c>
      <c r="G45" s="12" t="s">
        <v>9</v>
      </c>
      <c r="H45" s="12" t="s">
        <v>10</v>
      </c>
      <c r="I45" s="14" t="s">
        <v>34</v>
      </c>
      <c r="J45" s="8">
        <f t="shared" si="31"/>
        <v>24</v>
      </c>
      <c r="K45" s="9" t="str">
        <f t="shared" si="32"/>
        <v>ผ่านได้</v>
      </c>
      <c r="L45" s="10" t="str">
        <f t="shared" si="33"/>
        <v/>
      </c>
    </row>
    <row r="46" spans="1:12" ht="108" x14ac:dyDescent="0.6">
      <c r="A46" s="48"/>
      <c r="B46" s="49"/>
      <c r="C46" s="11">
        <v>18</v>
      </c>
      <c r="D46" s="12">
        <v>224</v>
      </c>
      <c r="E46" s="12" t="s">
        <v>35</v>
      </c>
      <c r="F46" s="13" t="s">
        <v>36</v>
      </c>
      <c r="G46" s="12" t="s">
        <v>9</v>
      </c>
      <c r="H46" s="12" t="s">
        <v>10</v>
      </c>
      <c r="I46" s="14" t="s">
        <v>37</v>
      </c>
      <c r="J46" s="8">
        <f t="shared" ref="J46:J48" si="34">IF(D46,D46,"")</f>
        <v>224</v>
      </c>
      <c r="K46" s="9" t="str">
        <f t="shared" ref="K46:K48" si="35">IF(G46="√","ผ่านได้","")</f>
        <v>ผ่านได้</v>
      </c>
      <c r="L46" s="10" t="str">
        <f t="shared" ref="L46:L48" si="36">IF(H46="√","ผ่านไม่ได้","")</f>
        <v/>
      </c>
    </row>
    <row r="47" spans="1:12" x14ac:dyDescent="0.6">
      <c r="A47" s="35" t="s">
        <v>68</v>
      </c>
      <c r="B47" s="36"/>
      <c r="C47" s="36"/>
      <c r="D47" s="36"/>
      <c r="E47" s="36"/>
      <c r="F47" s="36"/>
      <c r="G47" s="36"/>
      <c r="H47" s="36"/>
      <c r="I47" s="37"/>
      <c r="J47" s="8" t="str">
        <f t="shared" si="34"/>
        <v/>
      </c>
      <c r="K47" s="9" t="str">
        <f t="shared" si="35"/>
        <v/>
      </c>
      <c r="L47" s="10" t="str">
        <f t="shared" si="36"/>
        <v/>
      </c>
    </row>
    <row r="48" spans="1:12" ht="108" x14ac:dyDescent="0.6">
      <c r="A48" s="48"/>
      <c r="B48" s="49"/>
      <c r="C48" s="11">
        <v>19</v>
      </c>
      <c r="D48" s="12">
        <v>24</v>
      </c>
      <c r="E48" s="12" t="s">
        <v>69</v>
      </c>
      <c r="F48" s="13" t="s">
        <v>70</v>
      </c>
      <c r="G48" s="12" t="s">
        <v>9</v>
      </c>
      <c r="H48" s="12" t="s">
        <v>10</v>
      </c>
      <c r="I48" s="14" t="s">
        <v>71</v>
      </c>
      <c r="J48" s="8">
        <f t="shared" si="34"/>
        <v>24</v>
      </c>
      <c r="K48" s="9" t="str">
        <f t="shared" si="35"/>
        <v>ผ่านได้</v>
      </c>
      <c r="L48" s="10" t="str">
        <f t="shared" si="36"/>
        <v/>
      </c>
    </row>
    <row r="49" spans="1:12" ht="23.25" customHeight="1" x14ac:dyDescent="0.6">
      <c r="A49" s="41" t="s">
        <v>11</v>
      </c>
      <c r="B49" s="42"/>
      <c r="C49" s="25" t="s">
        <v>12</v>
      </c>
      <c r="D49" s="25" t="s">
        <v>13</v>
      </c>
      <c r="E49" s="25" t="s">
        <v>4</v>
      </c>
      <c r="F49" s="25"/>
      <c r="G49" s="26" t="s">
        <v>12</v>
      </c>
      <c r="H49" s="27" t="s">
        <v>12</v>
      </c>
      <c r="I49" s="25"/>
      <c r="J49" s="28"/>
      <c r="K49" s="9"/>
      <c r="L49" s="9"/>
    </row>
    <row r="50" spans="1:12" ht="23.25" customHeight="1" x14ac:dyDescent="0.6">
      <c r="A50" s="41">
        <v>10</v>
      </c>
      <c r="B50" s="42"/>
      <c r="C50" s="25">
        <f>COUNT(J19:J227)</f>
        <v>19</v>
      </c>
      <c r="D50" s="25">
        <v>15</v>
      </c>
      <c r="E50" s="65">
        <v>14</v>
      </c>
      <c r="F50" s="25"/>
      <c r="G50" s="26">
        <f>COUNTIF(K19:K224,"ผ่านได้")</f>
        <v>13</v>
      </c>
      <c r="H50" s="27">
        <f>COUNTIF(L19:L224,"ผ่านไม่ได้")</f>
        <v>6</v>
      </c>
      <c r="I50" s="25"/>
      <c r="J50" s="28"/>
      <c r="K50" s="9">
        <f>COUNTIF(K19:K49,"ผ่านได้")</f>
        <v>13</v>
      </c>
      <c r="L50" s="9">
        <f>COUNTIF(L19:L49,"ผ่านไม่ได้")</f>
        <v>6</v>
      </c>
    </row>
    <row r="51" spans="1:12" x14ac:dyDescent="0.6">
      <c r="I51" s="29"/>
      <c r="J51" s="28"/>
      <c r="K51" s="9" t="s">
        <v>67</v>
      </c>
      <c r="L51" s="9"/>
    </row>
    <row r="52" spans="1:12" x14ac:dyDescent="0.6">
      <c r="J52" s="28"/>
      <c r="K52" s="9"/>
      <c r="L52" s="9"/>
    </row>
    <row r="53" spans="1:12" x14ac:dyDescent="0.6">
      <c r="J53" s="28"/>
      <c r="K53" s="9"/>
      <c r="L53" s="9"/>
    </row>
    <row r="54" spans="1:12" x14ac:dyDescent="0.6">
      <c r="J54" s="28"/>
      <c r="K54" s="9"/>
      <c r="L54" s="9"/>
    </row>
    <row r="55" spans="1:12" x14ac:dyDescent="0.6">
      <c r="J55" s="28"/>
      <c r="K55" s="9"/>
      <c r="L55" s="9"/>
    </row>
    <row r="56" spans="1:12" x14ac:dyDescent="0.6">
      <c r="J56" s="28"/>
      <c r="K56" s="9"/>
      <c r="L56" s="9"/>
    </row>
    <row r="57" spans="1:12" x14ac:dyDescent="0.6">
      <c r="J57" s="28"/>
      <c r="K57" s="9"/>
      <c r="L57" s="9"/>
    </row>
    <row r="58" spans="1:12" x14ac:dyDescent="0.6">
      <c r="J58" s="28"/>
      <c r="K58" s="9"/>
      <c r="L58" s="9"/>
    </row>
    <row r="59" spans="1:12" x14ac:dyDescent="0.6">
      <c r="J59" s="28"/>
      <c r="K59" s="9"/>
      <c r="L59" s="9"/>
    </row>
    <row r="60" spans="1:12" x14ac:dyDescent="0.6">
      <c r="J60" s="28"/>
      <c r="K60" s="9"/>
      <c r="L60" s="9"/>
    </row>
  </sheetData>
  <autoFilter ref="A16:L16" xr:uid="{00000000-0001-0000-0000-000000000000}">
    <filterColumn colId="0" showButton="0"/>
  </autoFilter>
  <mergeCells count="55">
    <mergeCell ref="A47:I47"/>
    <mergeCell ref="A48:B48"/>
    <mergeCell ref="B14:I14"/>
    <mergeCell ref="A28:B28"/>
    <mergeCell ref="A26:B26"/>
    <mergeCell ref="A27:B27"/>
    <mergeCell ref="B6:I6"/>
    <mergeCell ref="A23:B23"/>
    <mergeCell ref="B8:I8"/>
    <mergeCell ref="I15:I16"/>
    <mergeCell ref="D15:D16"/>
    <mergeCell ref="E15:E16"/>
    <mergeCell ref="G15:H15"/>
    <mergeCell ref="B10:I10"/>
    <mergeCell ref="A15:B16"/>
    <mergeCell ref="C15:C16"/>
    <mergeCell ref="F15:F16"/>
    <mergeCell ref="B12:I12"/>
    <mergeCell ref="B13:I13"/>
    <mergeCell ref="B7:I7"/>
    <mergeCell ref="B9:I9"/>
    <mergeCell ref="B11:I11"/>
    <mergeCell ref="A1:I1"/>
    <mergeCell ref="A2:I2"/>
    <mergeCell ref="A3:I3"/>
    <mergeCell ref="A4:I4"/>
    <mergeCell ref="B5:I5"/>
    <mergeCell ref="A50:B50"/>
    <mergeCell ref="A49:B49"/>
    <mergeCell ref="A18:I18"/>
    <mergeCell ref="A17:I17"/>
    <mergeCell ref="A20:B20"/>
    <mergeCell ref="A36:I36"/>
    <mergeCell ref="A37:I37"/>
    <mergeCell ref="A31:I31"/>
    <mergeCell ref="A32:B32"/>
    <mergeCell ref="A19:B19"/>
    <mergeCell ref="A41:I41"/>
    <mergeCell ref="A42:I42"/>
    <mergeCell ref="A43:B43"/>
    <mergeCell ref="A44:I44"/>
    <mergeCell ref="A45:B45"/>
    <mergeCell ref="A46:B46"/>
    <mergeCell ref="A25:B25"/>
    <mergeCell ref="A22:B22"/>
    <mergeCell ref="A21:I21"/>
    <mergeCell ref="A24:B24"/>
    <mergeCell ref="A40:B40"/>
    <mergeCell ref="A38:B38"/>
    <mergeCell ref="A39:I39"/>
    <mergeCell ref="A29:I29"/>
    <mergeCell ref="A30:B30"/>
    <mergeCell ref="A33:I33"/>
    <mergeCell ref="A34:B34"/>
    <mergeCell ref="A35:B35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59" fitToHeight="0" orientation="portrait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3</vt:i4>
      </vt:variant>
    </vt:vector>
  </HeadingPairs>
  <TitlesOfParts>
    <vt:vector size="4" baseType="lpstr">
      <vt:lpstr>Blank_A4</vt:lpstr>
      <vt:lpstr>JR_PAGE_ANCHOR_0_1</vt:lpstr>
      <vt:lpstr>Blank_A4!Print_Area</vt:lpstr>
      <vt:lpstr>Blank_A4!Print_Titles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2023-11-22T04:40:44Z</dcterms:created>
  <dcterms:modified xsi:type="dcterms:W3CDTF">2024-10-04T13:56:44Z</dcterms:modified>
</cp:coreProperties>
</file>